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kline/cdr/cdr-database/"/>
    </mc:Choice>
  </mc:AlternateContent>
  <xr:revisionPtr revIDLastSave="0" documentId="8_{BC99F057-3FF2-934E-9708-40FB2FE0A915}" xr6:coauthVersionLast="33" xr6:coauthVersionMax="33" xr10:uidLastSave="{00000000-0000-0000-0000-000000000000}"/>
  <bookViews>
    <workbookView xWindow="11980" yWindow="5960" windowWidth="27640" windowHeight="16940" xr2:uid="{4AD16C0A-ADCD-1049-8EB3-0CF2BC371C26}"/>
  </bookViews>
  <sheets>
    <sheet name="Working Docs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4" i="1"/>
  <c r="F34" i="1"/>
  <c r="E34" i="1"/>
  <c r="D34" i="1"/>
  <c r="C34" i="1"/>
  <c r="B34" i="1"/>
  <c r="G21" i="1"/>
  <c r="F33" i="1"/>
  <c r="G33" i="1" s="1"/>
  <c r="F20" i="1"/>
  <c r="G20" i="1" s="1"/>
  <c r="F32" i="1"/>
  <c r="G32" i="1" s="1"/>
  <c r="F25" i="1"/>
  <c r="G25" i="1" s="1"/>
  <c r="F11" i="1"/>
  <c r="G11" i="1" s="1"/>
  <c r="F29" i="1"/>
  <c r="G29" i="1" s="1"/>
  <c r="F10" i="1"/>
  <c r="G10" i="1" s="1"/>
  <c r="F6" i="1"/>
  <c r="G6" i="1" s="1"/>
  <c r="F8" i="1"/>
  <c r="G8" i="1" s="1"/>
  <c r="F24" i="1"/>
  <c r="G24" i="1" s="1"/>
  <c r="F27" i="1"/>
  <c r="G27" i="1" s="1"/>
  <c r="F7" i="1"/>
  <c r="G7" i="1" s="1"/>
  <c r="F19" i="1"/>
  <c r="G19" i="1" s="1"/>
  <c r="F23" i="1"/>
  <c r="G23" i="1" s="1"/>
  <c r="F9" i="1"/>
  <c r="G9" i="1" s="1"/>
  <c r="F21" i="1"/>
  <c r="F12" i="1"/>
  <c r="G12" i="1" s="1"/>
  <c r="F4" i="1"/>
  <c r="G4" i="1" s="1"/>
  <c r="F22" i="1"/>
  <c r="G22" i="1" s="1"/>
  <c r="F5" i="1"/>
  <c r="G5" i="1" s="1"/>
  <c r="F13" i="1"/>
  <c r="G13" i="1" s="1"/>
  <c r="F14" i="1"/>
  <c r="G14" i="1" s="1"/>
  <c r="F30" i="1"/>
  <c r="G30" i="1" s="1"/>
  <c r="F15" i="1"/>
  <c r="G15" i="1" s="1"/>
  <c r="F16" i="1"/>
  <c r="G16" i="1" s="1"/>
  <c r="F18" i="1"/>
  <c r="G18" i="1" s="1"/>
  <c r="F26" i="1"/>
  <c r="G26" i="1" s="1"/>
  <c r="F17" i="1"/>
  <c r="G17" i="1" s="1"/>
  <c r="F28" i="1"/>
  <c r="G28" i="1" s="1"/>
  <c r="F31" i="1"/>
  <c r="G31" i="1" s="1"/>
  <c r="F3" i="1"/>
  <c r="G3" i="1" s="1"/>
  <c r="F2" i="1"/>
  <c r="G2" i="1" s="1"/>
</calcChain>
</file>

<file path=xl/sharedStrings.xml><?xml version="1.0" encoding="utf-8"?>
<sst xmlns="http://schemas.openxmlformats.org/spreadsheetml/2006/main" count="41" uniqueCount="41">
  <si>
    <t>CTGovProtocol</t>
  </si>
  <si>
    <t>Citation</t>
  </si>
  <si>
    <t>ClinicalTrialSearchString</t>
  </si>
  <si>
    <t>Country</t>
  </si>
  <si>
    <t>Documentation</t>
  </si>
  <si>
    <t>DocumentationToC</t>
  </si>
  <si>
    <t>DrugInformationSummary</t>
  </si>
  <si>
    <t>Filter</t>
  </si>
  <si>
    <t>GENETICSPROFESSIONAL</t>
  </si>
  <si>
    <t>GlossaryTerm</t>
  </si>
  <si>
    <t>GlossaryTermConcept</t>
  </si>
  <si>
    <t>GlossaryTermName</t>
  </si>
  <si>
    <t>InScopeProtocol</t>
  </si>
  <si>
    <t>Licensee</t>
  </si>
  <si>
    <t>Mailer</t>
  </si>
  <si>
    <t>Media</t>
  </si>
  <si>
    <t>MiscellaneousDocument</t>
  </si>
  <si>
    <t>Organization</t>
  </si>
  <si>
    <t>OutOfScopeProtocol</t>
  </si>
  <si>
    <t>PDQBoardMemberInfo</t>
  </si>
  <si>
    <t>Person</t>
  </si>
  <si>
    <t>PoliticalSubUnit</t>
  </si>
  <si>
    <t>PublishingSystem</t>
  </si>
  <si>
    <t>ScientificProtocolInfo</t>
  </si>
  <si>
    <t>Summary</t>
  </si>
  <si>
    <t>SupplementaryInfo</t>
  </si>
  <si>
    <t>SweepSpecifications</t>
  </si>
  <si>
    <t>Term</t>
  </si>
  <si>
    <t>TermSet</t>
  </si>
  <si>
    <t>css</t>
  </si>
  <si>
    <t>schema</t>
  </si>
  <si>
    <t>xxtest</t>
  </si>
  <si>
    <t>DOCTYPE</t>
  </si>
  <si>
    <t>ACTIVE</t>
  </si>
  <si>
    <t>INACTIVE</t>
  </si>
  <si>
    <t>DELETED</t>
  </si>
  <si>
    <t>TOTAL</t>
  </si>
  <si>
    <t>AVERAGE</t>
  </si>
  <si>
    <t>DOCUMENTS</t>
  </si>
  <si>
    <t>ALL DOCTYPES</t>
  </si>
  <si>
    <t>All Protocols: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</si>
</sst>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B46C-339F-094E-B7C6-C27B37FB9EBE}">
  <dimension ref="A1:G36"/>
  <sheetViews>
    <sheetView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22.83203125" bestFit="1" customWidth="1"/>
    <col min="2" max="2" width="12.1640625" bestFit="1" customWidth="1"/>
    <col min="3" max="3" width="12.6640625" customWidth="1"/>
    <col min="4" max="5" width="12.33203125" customWidth="1"/>
    <col min="6" max="6" width="12.83203125" customWidth="1"/>
    <col min="7" max="7" width="9.33203125" bestFit="1" customWidth="1"/>
  </cols>
  <sheetData>
    <row r="1" spans="1:7" x14ac:dyDescent="0.2">
      <c r="A1" s="1" t="s">
        <v>32</v>
      </c>
      <c r="B1" s="1" t="s">
        <v>38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</row>
    <row r="2" spans="1:7" x14ac:dyDescent="0.2">
      <c r="A2" t="s">
        <v>0</v>
      </c>
      <c r="B2" s="2">
        <v>41755</v>
      </c>
      <c r="C2" s="2">
        <v>138897428</v>
      </c>
      <c r="D2" s="2">
        <v>801936088</v>
      </c>
      <c r="E2" s="2">
        <v>342242</v>
      </c>
      <c r="F2" s="2">
        <f>C2+D2+E2</f>
        <v>941175758</v>
      </c>
      <c r="G2" s="2">
        <f>F2/B2</f>
        <v>22540.432475152676</v>
      </c>
    </row>
    <row r="3" spans="1:7" x14ac:dyDescent="0.2">
      <c r="A3" t="s">
        <v>1</v>
      </c>
      <c r="B3" s="2">
        <v>48442</v>
      </c>
      <c r="C3" s="2">
        <v>398656386</v>
      </c>
      <c r="D3" s="2">
        <v>70526</v>
      </c>
      <c r="E3" s="2">
        <v>2270468</v>
      </c>
      <c r="F3" s="2">
        <f>C3+D3+E3</f>
        <v>400997380</v>
      </c>
      <c r="G3" s="2">
        <f>F3/B3</f>
        <v>8277.8865447339085</v>
      </c>
    </row>
    <row r="4" spans="1:7" x14ac:dyDescent="0.2">
      <c r="A4" t="s">
        <v>14</v>
      </c>
      <c r="B4" s="2">
        <v>476855</v>
      </c>
      <c r="C4" s="2">
        <v>285462869</v>
      </c>
      <c r="D4" s="2">
        <v>2595</v>
      </c>
      <c r="E4" s="2">
        <v>24548548</v>
      </c>
      <c r="F4" s="2">
        <f>C4+D4+E4</f>
        <v>310014012</v>
      </c>
      <c r="G4" s="2">
        <f>F4/B4</f>
        <v>650.12217969823109</v>
      </c>
    </row>
    <row r="5" spans="1:7" x14ac:dyDescent="0.2">
      <c r="A5" t="s">
        <v>12</v>
      </c>
      <c r="B5" s="2">
        <v>15811</v>
      </c>
      <c r="C5" s="2">
        <v>0</v>
      </c>
      <c r="D5" s="2">
        <v>218207414</v>
      </c>
      <c r="E5" s="2">
        <v>230031</v>
      </c>
      <c r="F5" s="2">
        <f>C5+D5+E5</f>
        <v>218437445</v>
      </c>
      <c r="G5" s="2">
        <f>F5/B5</f>
        <v>13815.536335462653</v>
      </c>
    </row>
    <row r="6" spans="1:7" x14ac:dyDescent="0.2">
      <c r="A6" t="s">
        <v>24</v>
      </c>
      <c r="B6" s="2">
        <v>1584</v>
      </c>
      <c r="C6" s="2">
        <v>71490080</v>
      </c>
      <c r="D6" s="2">
        <v>33887429</v>
      </c>
      <c r="E6" s="2">
        <v>7566814</v>
      </c>
      <c r="F6" s="2">
        <f>C6+D6+E6</f>
        <v>112944323</v>
      </c>
      <c r="G6" s="2">
        <f>F6/B6</f>
        <v>71303.234217171717</v>
      </c>
    </row>
    <row r="7" spans="1:7" x14ac:dyDescent="0.2">
      <c r="A7" t="s">
        <v>20</v>
      </c>
      <c r="B7" s="2">
        <v>39688</v>
      </c>
      <c r="C7" s="2">
        <v>90956972</v>
      </c>
      <c r="D7" s="2">
        <v>9574936</v>
      </c>
      <c r="E7" s="2">
        <v>6408</v>
      </c>
      <c r="F7" s="2">
        <f>C7+D7+E7</f>
        <v>100538316</v>
      </c>
      <c r="G7" s="2">
        <f>F7/B7</f>
        <v>2533.2169925418261</v>
      </c>
    </row>
    <row r="8" spans="1:7" x14ac:dyDescent="0.2">
      <c r="A8" t="s">
        <v>23</v>
      </c>
      <c r="B8" s="2">
        <v>6608</v>
      </c>
      <c r="C8" s="2">
        <v>0</v>
      </c>
      <c r="D8" s="2">
        <v>264232</v>
      </c>
      <c r="E8" s="2">
        <v>85879385</v>
      </c>
      <c r="F8" s="2">
        <f>C8+D8+E8</f>
        <v>86143617</v>
      </c>
      <c r="G8" s="2">
        <f>F8/B8</f>
        <v>13036.261652542373</v>
      </c>
    </row>
    <row r="9" spans="1:7" x14ac:dyDescent="0.2">
      <c r="A9" t="s">
        <v>17</v>
      </c>
      <c r="B9" s="2">
        <v>22214</v>
      </c>
      <c r="C9" s="2">
        <v>35485103</v>
      </c>
      <c r="D9" s="2">
        <v>4579373</v>
      </c>
      <c r="E9" s="2">
        <v>46934</v>
      </c>
      <c r="F9" s="2">
        <f>C9+D9+E9</f>
        <v>40111410</v>
      </c>
      <c r="G9" s="2">
        <f>F9/B9</f>
        <v>1805.6815521743044</v>
      </c>
    </row>
    <row r="10" spans="1:7" x14ac:dyDescent="0.2">
      <c r="A10" t="s">
        <v>25</v>
      </c>
      <c r="B10" s="2">
        <v>90516</v>
      </c>
      <c r="C10" s="2">
        <v>29128053</v>
      </c>
      <c r="D10" s="2">
        <v>13008</v>
      </c>
      <c r="E10" s="2">
        <v>16282</v>
      </c>
      <c r="F10" s="2">
        <f>C10+D10+E10</f>
        <v>29157343</v>
      </c>
      <c r="G10" s="2">
        <f>F10/B10</f>
        <v>322.12363560033583</v>
      </c>
    </row>
    <row r="11" spans="1:7" x14ac:dyDescent="0.2">
      <c r="A11" t="s">
        <v>27</v>
      </c>
      <c r="B11" s="2">
        <v>13533</v>
      </c>
      <c r="C11" s="2">
        <v>27915237</v>
      </c>
      <c r="D11" s="2">
        <v>206088</v>
      </c>
      <c r="E11" s="2">
        <v>81828</v>
      </c>
      <c r="F11" s="2">
        <f>C11+D11+E11</f>
        <v>28203153</v>
      </c>
      <c r="G11" s="2">
        <f>F11/B11</f>
        <v>2084.0281534027931</v>
      </c>
    </row>
    <row r="12" spans="1:7" x14ac:dyDescent="0.2">
      <c r="A12" t="s">
        <v>15</v>
      </c>
      <c r="B12" s="2">
        <v>16402</v>
      </c>
      <c r="C12" s="2">
        <v>19357247</v>
      </c>
      <c r="D12" s="2">
        <v>614885</v>
      </c>
      <c r="E12" s="2">
        <v>100251</v>
      </c>
      <c r="F12" s="2">
        <f>C12+D12+E12</f>
        <v>20072383</v>
      </c>
      <c r="G12" s="2">
        <f>F12/B12</f>
        <v>1223.7765516400439</v>
      </c>
    </row>
    <row r="13" spans="1:7" x14ac:dyDescent="0.2">
      <c r="A13" t="s">
        <v>11</v>
      </c>
      <c r="B13" s="2">
        <v>8994</v>
      </c>
      <c r="C13" s="2">
        <v>13621846</v>
      </c>
      <c r="D13" s="2">
        <v>395485</v>
      </c>
      <c r="E13" s="2">
        <v>56969</v>
      </c>
      <c r="F13" s="2">
        <f>C13+D13+E13</f>
        <v>14074300</v>
      </c>
      <c r="G13" s="2">
        <f>F13/B13</f>
        <v>1564.8543473426728</v>
      </c>
    </row>
    <row r="14" spans="1:7" x14ac:dyDescent="0.2">
      <c r="A14" t="s">
        <v>10</v>
      </c>
      <c r="B14" s="2">
        <v>6472</v>
      </c>
      <c r="C14" s="2">
        <v>13396968</v>
      </c>
      <c r="D14" s="2">
        <v>141750</v>
      </c>
      <c r="E14" s="2">
        <v>147080</v>
      </c>
      <c r="F14" s="2">
        <f>C14+D14+E14</f>
        <v>13685798</v>
      </c>
      <c r="G14" s="2">
        <f>F14/B14</f>
        <v>2114.616501854141</v>
      </c>
    </row>
    <row r="15" spans="1:7" x14ac:dyDescent="0.2">
      <c r="A15" t="s">
        <v>8</v>
      </c>
      <c r="B15" s="2">
        <v>563</v>
      </c>
      <c r="C15" s="2">
        <v>7402105</v>
      </c>
      <c r="D15" s="2">
        <v>316577</v>
      </c>
      <c r="E15" s="2">
        <v>0</v>
      </c>
      <c r="F15" s="2">
        <f>C15+D15+E15</f>
        <v>7718682</v>
      </c>
      <c r="G15" s="2">
        <f>F15/B15</f>
        <v>13709.914742451154</v>
      </c>
    </row>
    <row r="16" spans="1:7" x14ac:dyDescent="0.2">
      <c r="A16" t="s">
        <v>7</v>
      </c>
      <c r="B16" s="2">
        <v>382</v>
      </c>
      <c r="C16" s="2">
        <v>2734808</v>
      </c>
      <c r="D16" s="2">
        <v>0</v>
      </c>
      <c r="E16" s="2">
        <v>899805</v>
      </c>
      <c r="F16" s="2">
        <f>C16+D16+E16</f>
        <v>3634613</v>
      </c>
      <c r="G16" s="2">
        <f>F16/B16</f>
        <v>9514.6937172774869</v>
      </c>
    </row>
    <row r="17" spans="1:7" x14ac:dyDescent="0.2">
      <c r="A17" t="s">
        <v>4</v>
      </c>
      <c r="B17" s="2">
        <v>472</v>
      </c>
      <c r="C17" s="2">
        <v>2718540</v>
      </c>
      <c r="D17" s="2">
        <v>0</v>
      </c>
      <c r="E17" s="2">
        <v>7134</v>
      </c>
      <c r="F17" s="2">
        <f>C17+D17+E17</f>
        <v>2725674</v>
      </c>
      <c r="G17" s="2">
        <f>F17/B17</f>
        <v>5774.7330508474579</v>
      </c>
    </row>
    <row r="18" spans="1:7" x14ac:dyDescent="0.2">
      <c r="A18" t="s">
        <v>6</v>
      </c>
      <c r="B18" s="2">
        <v>282</v>
      </c>
      <c r="C18" s="2">
        <v>1044810</v>
      </c>
      <c r="D18" s="2">
        <v>6750</v>
      </c>
      <c r="E18" s="2">
        <v>15082</v>
      </c>
      <c r="F18" s="2">
        <f>C18+D18+E18</f>
        <v>1066642</v>
      </c>
      <c r="G18" s="2">
        <f>F18/B18</f>
        <v>3782.4184397163122</v>
      </c>
    </row>
    <row r="19" spans="1:7" x14ac:dyDescent="0.2">
      <c r="A19" t="s">
        <v>19</v>
      </c>
      <c r="B19" s="2">
        <v>648</v>
      </c>
      <c r="C19" s="2">
        <v>969122</v>
      </c>
      <c r="D19" s="2">
        <v>0</v>
      </c>
      <c r="E19" s="2">
        <v>4833</v>
      </c>
      <c r="F19" s="2">
        <f>C19+D19+E19</f>
        <v>973955</v>
      </c>
      <c r="G19" s="2">
        <f>F19/B19</f>
        <v>1503.016975308642</v>
      </c>
    </row>
    <row r="20" spans="1:7" x14ac:dyDescent="0.2">
      <c r="A20" t="s">
        <v>30</v>
      </c>
      <c r="B20" s="2">
        <v>53</v>
      </c>
      <c r="C20" s="2">
        <v>816821</v>
      </c>
      <c r="D20" s="2">
        <v>0</v>
      </c>
      <c r="E20" s="2">
        <v>55361</v>
      </c>
      <c r="F20" s="2">
        <f>C20+D20+E20</f>
        <v>872182</v>
      </c>
      <c r="G20" s="2">
        <f>F20/B20</f>
        <v>16456.264150943396</v>
      </c>
    </row>
    <row r="21" spans="1:7" x14ac:dyDescent="0.2">
      <c r="A21" t="s">
        <v>16</v>
      </c>
      <c r="B21" s="2">
        <v>96</v>
      </c>
      <c r="C21" s="2">
        <v>653750</v>
      </c>
      <c r="D21" s="2">
        <v>9611</v>
      </c>
      <c r="E21" s="2">
        <v>11769</v>
      </c>
      <c r="F21" s="2">
        <f>C21+D21+E21</f>
        <v>675130</v>
      </c>
      <c r="G21" s="2">
        <f>F21/B21</f>
        <v>7032.604166666667</v>
      </c>
    </row>
    <row r="22" spans="1:7" x14ac:dyDescent="0.2">
      <c r="A22" t="s">
        <v>13</v>
      </c>
      <c r="B22" s="2">
        <v>180</v>
      </c>
      <c r="C22" s="2">
        <v>502650</v>
      </c>
      <c r="D22" s="2">
        <v>0</v>
      </c>
      <c r="E22" s="2">
        <v>0</v>
      </c>
      <c r="F22" s="2">
        <f>C22+D22+E22</f>
        <v>502650</v>
      </c>
      <c r="G22" s="2">
        <f>F22/B22</f>
        <v>2792.5</v>
      </c>
    </row>
    <row r="23" spans="1:7" x14ac:dyDescent="0.2">
      <c r="A23" t="s">
        <v>18</v>
      </c>
      <c r="B23" s="2">
        <v>224</v>
      </c>
      <c r="C23" s="2">
        <v>173416</v>
      </c>
      <c r="D23" s="2">
        <v>1534</v>
      </c>
      <c r="E23" s="2">
        <v>3371</v>
      </c>
      <c r="F23" s="2">
        <f>C23+D23+E23</f>
        <v>178321</v>
      </c>
      <c r="G23" s="2">
        <f>F23/B23</f>
        <v>796.07589285714289</v>
      </c>
    </row>
    <row r="24" spans="1:7" x14ac:dyDescent="0.2">
      <c r="A24" t="s">
        <v>22</v>
      </c>
      <c r="B24" s="2">
        <v>5</v>
      </c>
      <c r="C24" s="2">
        <v>150046</v>
      </c>
      <c r="D24" s="2">
        <v>0</v>
      </c>
      <c r="E24" s="2">
        <v>19675</v>
      </c>
      <c r="F24" s="2">
        <f>C24+D24+E24</f>
        <v>169721</v>
      </c>
      <c r="G24" s="2">
        <f>F24/B24</f>
        <v>33944.199999999997</v>
      </c>
    </row>
    <row r="25" spans="1:7" x14ac:dyDescent="0.2">
      <c r="A25" t="s">
        <v>28</v>
      </c>
      <c r="B25" s="2">
        <v>21</v>
      </c>
      <c r="C25" s="2">
        <v>143814</v>
      </c>
      <c r="D25" s="2">
        <v>0</v>
      </c>
      <c r="E25" s="2">
        <v>0</v>
      </c>
      <c r="F25" s="2">
        <f>C25+D25+E25</f>
        <v>143814</v>
      </c>
      <c r="G25" s="2">
        <f>F25/B25</f>
        <v>6848.2857142857147</v>
      </c>
    </row>
    <row r="26" spans="1:7" x14ac:dyDescent="0.2">
      <c r="A26" t="s">
        <v>5</v>
      </c>
      <c r="B26" s="2">
        <v>3</v>
      </c>
      <c r="C26" s="2">
        <v>80076</v>
      </c>
      <c r="D26" s="2">
        <v>0</v>
      </c>
      <c r="E26" s="2">
        <v>0</v>
      </c>
      <c r="F26" s="2">
        <f>C26+D26+E26</f>
        <v>80076</v>
      </c>
      <c r="G26" s="2">
        <f>F26/B26</f>
        <v>26692</v>
      </c>
    </row>
    <row r="27" spans="1:7" x14ac:dyDescent="0.2">
      <c r="A27" t="s">
        <v>21</v>
      </c>
      <c r="B27" s="2">
        <v>221</v>
      </c>
      <c r="C27" s="2">
        <v>72358</v>
      </c>
      <c r="D27" s="2">
        <v>700</v>
      </c>
      <c r="E27" s="2">
        <v>522</v>
      </c>
      <c r="F27" s="2">
        <f>C27+D27+E27</f>
        <v>73580</v>
      </c>
      <c r="G27" s="2">
        <f>F27/B27</f>
        <v>332.94117647058823</v>
      </c>
    </row>
    <row r="28" spans="1:7" x14ac:dyDescent="0.2">
      <c r="A28" t="s">
        <v>3</v>
      </c>
      <c r="B28" s="2">
        <v>143</v>
      </c>
      <c r="C28" s="2">
        <v>63010</v>
      </c>
      <c r="D28" s="2">
        <v>834</v>
      </c>
      <c r="E28" s="2">
        <v>286</v>
      </c>
      <c r="F28" s="2">
        <f>C28+D28+E28</f>
        <v>64130</v>
      </c>
      <c r="G28" s="2">
        <f>F28/B28</f>
        <v>448.46153846153845</v>
      </c>
    </row>
    <row r="29" spans="1:7" x14ac:dyDescent="0.2">
      <c r="A29" t="s">
        <v>26</v>
      </c>
      <c r="B29" s="2">
        <v>1</v>
      </c>
      <c r="C29" s="2">
        <v>39791</v>
      </c>
      <c r="D29" s="2">
        <v>0</v>
      </c>
      <c r="E29" s="2">
        <v>0</v>
      </c>
      <c r="F29" s="2">
        <f>C29+D29+E29</f>
        <v>39791</v>
      </c>
      <c r="G29" s="2">
        <f>F29/B29</f>
        <v>39791</v>
      </c>
    </row>
    <row r="30" spans="1:7" x14ac:dyDescent="0.2">
      <c r="A30" t="s">
        <v>9</v>
      </c>
      <c r="B30" s="2">
        <v>44</v>
      </c>
      <c r="C30" s="2">
        <v>0</v>
      </c>
      <c r="D30" s="2">
        <v>0</v>
      </c>
      <c r="E30" s="2">
        <v>38048</v>
      </c>
      <c r="F30" s="2">
        <f>C30+D30+E30</f>
        <v>38048</v>
      </c>
      <c r="G30" s="2">
        <f>F30/B30</f>
        <v>864.72727272727275</v>
      </c>
    </row>
    <row r="31" spans="1:7" x14ac:dyDescent="0.2">
      <c r="A31" t="s">
        <v>2</v>
      </c>
      <c r="B31" s="2">
        <v>4</v>
      </c>
      <c r="C31" s="2">
        <v>2681</v>
      </c>
      <c r="D31" s="2">
        <v>0</v>
      </c>
      <c r="E31" s="2">
        <v>0</v>
      </c>
      <c r="F31" s="2">
        <f>C31+D31+E31</f>
        <v>2681</v>
      </c>
      <c r="G31" s="2">
        <f>F31/B31</f>
        <v>670.25</v>
      </c>
    </row>
    <row r="32" spans="1:7" x14ac:dyDescent="0.2">
      <c r="A32" t="s">
        <v>29</v>
      </c>
      <c r="B32" s="2">
        <v>38</v>
      </c>
      <c r="C32" s="2">
        <v>1616</v>
      </c>
      <c r="D32" s="2">
        <v>0</v>
      </c>
      <c r="E32" s="2">
        <v>0</v>
      </c>
      <c r="F32" s="2">
        <f>C32+D32+E32</f>
        <v>1616</v>
      </c>
      <c r="G32" s="2">
        <f>F32/B32</f>
        <v>42.526315789473685</v>
      </c>
    </row>
    <row r="33" spans="1:7" x14ac:dyDescent="0.2">
      <c r="A33" t="s">
        <v>31</v>
      </c>
      <c r="B33" s="2">
        <v>1</v>
      </c>
      <c r="C33" s="2">
        <v>293</v>
      </c>
      <c r="D33" s="2">
        <v>0</v>
      </c>
      <c r="E33" s="2">
        <v>0</v>
      </c>
      <c r="F33" s="2">
        <f>C33+D33+E33</f>
        <v>293</v>
      </c>
      <c r="G33" s="2">
        <f>F33/B33</f>
        <v>293</v>
      </c>
    </row>
    <row r="34" spans="1:7" x14ac:dyDescent="0.2">
      <c r="A34" s="1" t="s">
        <v>39</v>
      </c>
      <c r="B34" s="3">
        <f>SUM(B2:B33)</f>
        <v>792255</v>
      </c>
      <c r="C34" s="3">
        <f t="shared" ref="C34:F34" si="0">SUM(C2:C33)</f>
        <v>1141937896</v>
      </c>
      <c r="D34" s="3">
        <f t="shared" si="0"/>
        <v>1070229815</v>
      </c>
      <c r="E34" s="3">
        <f t="shared" si="0"/>
        <v>122349126</v>
      </c>
      <c r="F34" s="3">
        <f t="shared" si="0"/>
        <v>2334516837</v>
      </c>
      <c r="G34" s="3">
        <f>F34/B34</f>
        <v>2946.6735293560787</v>
      </c>
    </row>
    <row r="36" spans="1:7" x14ac:dyDescent="0.2">
      <c r="E36" s="4" t="s">
        <v>40</v>
      </c>
      <c r="F36" s="3">
        <f>F2+F5+F8+F23</f>
        <v>1245935141</v>
      </c>
    </row>
  </sheetData>
  <sortState ref="A2:G33">
    <sortCondition descending="1" ref="F2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Docs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Bob (NIH/NCI) [C]</dc:creator>
  <cp:lastModifiedBy>Kline, Bob (NIH/NCI) [C]</cp:lastModifiedBy>
  <dcterms:created xsi:type="dcterms:W3CDTF">2018-05-24T12:22:05Z</dcterms:created>
  <dcterms:modified xsi:type="dcterms:W3CDTF">2018-05-24T12:33:30Z</dcterms:modified>
</cp:coreProperties>
</file>